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<sst xmlns="http://schemas.openxmlformats.org/spreadsheetml/2006/main" count="47" uniqueCount="29">
  <si>
    <t>Quote Date</t>
  </si>
  <si>
    <t>Lease Quote For</t>
  </si>
  <si>
    <t xml:space="preserve">Keyline Carat Quattro (640 rpm) semi-automatic  </t>
  </si>
  <si>
    <t>Equipment Value (Ex Vat)</t>
  </si>
  <si>
    <t>2 Year Lease</t>
  </si>
  <si>
    <t xml:space="preserve"> 3 Year Lease</t>
  </si>
  <si>
    <t>Lease Term</t>
  </si>
  <si>
    <t>2 Years</t>
  </si>
  <si>
    <t>3 Years</t>
  </si>
  <si>
    <t>Weekly Payment</t>
  </si>
  <si>
    <t>First Payment</t>
  </si>
  <si>
    <t>23 Monthly Payments</t>
  </si>
  <si>
    <t>35 Monthly Payments</t>
  </si>
  <si>
    <t>Total Cost</t>
  </si>
  <si>
    <t>Tax Relief @ 21%</t>
  </si>
  <si>
    <t>Net cost of Finance</t>
  </si>
  <si>
    <t>4 Year Lease</t>
  </si>
  <si>
    <t>5 Year Lease</t>
  </si>
  <si>
    <t>4 Years</t>
  </si>
  <si>
    <t xml:space="preserve">        5 Years</t>
  </si>
  <si>
    <t>47 Monthly Payments</t>
  </si>
  <si>
    <t>59 Monthly Payments</t>
  </si>
  <si>
    <t xml:space="preserve">      *    Fixed Rates for the length of the agreement</t>
  </si>
  <si>
    <t xml:space="preserve">      *    Major tax advantages - every payment is 100% allowable against tax</t>
  </si>
  <si>
    <t xml:space="preserve">      *    Spreading the cost of the equipment makes it easier to obtain higher </t>
  </si>
  <si>
    <t xml:space="preserve">           specification equipment</t>
  </si>
  <si>
    <t xml:space="preserve">      *    Maintains cash within the business for future growth</t>
  </si>
  <si>
    <t>All payments shown are subject to businesses trading in excess of 3 years, status and Vat.  The tax relief shown is for illustration purposes only. Please contact us to discuss how tax relief can work for you or alternatively your accountant will be able to clarify matters for you.</t>
  </si>
  <si>
    <t>For details regarding the leasing options please Call Tony Devenney 01675 469208</t>
  </si>
</sst>
</file>

<file path=xl/styles.xml><?xml version="1.0" encoding="utf-8"?>
<styleSheet xmlns="http://schemas.openxmlformats.org/spreadsheetml/2006/main">
  <numFmts count="3">
    <numFmt numFmtId="164" formatCode="GENERAL"/>
    <numFmt numFmtId="165" formatCode="DDDD&quot;, &quot;MMMM\ DD&quot;, &quot;YYYY"/>
    <numFmt numFmtId="166" formatCode="\£#,##0.00"/>
  </numFmts>
  <fonts count="7">
    <font>
      <sz val="10"/>
      <name val="Arial"/>
      <family val="2"/>
    </font>
    <font>
      <sz val="11"/>
      <name val="Arial"/>
      <family val="2"/>
    </font>
    <font>
      <b/>
      <sz val="10"/>
      <name val="Arial"/>
      <family val="2"/>
    </font>
    <font>
      <b/>
      <i/>
      <sz val="12"/>
      <name val="Arial"/>
      <family val="2"/>
    </font>
    <font>
      <sz val="12"/>
      <name val=""/>
      <family val="1"/>
    </font>
    <font>
      <sz val="10"/>
      <color indexed="55"/>
      <name val="Arial"/>
      <family val="2"/>
    </font>
    <font>
      <sz val="7"/>
      <name val="Arial"/>
      <family val="2"/>
    </font>
  </fonts>
  <fills count="3">
    <fill>
      <patternFill/>
    </fill>
    <fill>
      <patternFill patternType="gray125"/>
    </fill>
    <fill>
      <patternFill patternType="solid">
        <fgColor indexed="22"/>
        <bgColor indexed="64"/>
      </patternFill>
    </fill>
  </fills>
  <borders count="13">
    <border>
      <left/>
      <right/>
      <top/>
      <bottom/>
      <diagonal/>
    </border>
    <border>
      <left>
        <color indexed="63"/>
      </left>
      <right>
        <color indexed="63"/>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5">
    <xf numFmtId="164" fontId="0" fillId="0" borderId="0" xfId="0" applyAlignment="1">
      <alignment/>
    </xf>
    <xf numFmtId="164" fontId="1" fillId="0" borderId="0" xfId="0" applyFont="1" applyBorder="1" applyAlignment="1">
      <alignment horizontal="center"/>
    </xf>
    <xf numFmtId="164" fontId="0" fillId="0" borderId="0" xfId="0" applyFont="1" applyBorder="1" applyAlignment="1">
      <alignment horizontal="center"/>
    </xf>
    <xf numFmtId="164" fontId="0" fillId="0" borderId="1" xfId="0" applyBorder="1" applyAlignment="1">
      <alignment/>
    </xf>
    <xf numFmtId="164" fontId="0" fillId="0" borderId="1" xfId="0" applyBorder="1" applyAlignment="1" applyProtection="1">
      <alignment/>
      <protection/>
    </xf>
    <xf numFmtId="164" fontId="2" fillId="2" borderId="2" xfId="0" applyFont="1" applyFill="1" applyBorder="1" applyAlignment="1" applyProtection="1">
      <alignment horizontal="center" vertical="center" wrapText="1"/>
      <protection locked="0"/>
    </xf>
    <xf numFmtId="165" fontId="3" fillId="2" borderId="2" xfId="0" applyNumberFormat="1" applyFont="1" applyFill="1" applyBorder="1" applyAlignment="1" applyProtection="1">
      <alignment horizontal="center" vertical="center" wrapText="1"/>
      <protection locked="0"/>
    </xf>
    <xf numFmtId="164" fontId="0" fillId="0" borderId="0" xfId="0" applyFill="1" applyBorder="1" applyAlignment="1" applyProtection="1">
      <alignment horizontal="center" vertical="center" wrapText="1"/>
      <protection/>
    </xf>
    <xf numFmtId="164" fontId="4" fillId="2" borderId="2" xfId="0" applyNumberFormat="1" applyFont="1" applyFill="1" applyBorder="1" applyAlignment="1" applyProtection="1">
      <alignment horizontal="center" vertical="center" wrapText="1"/>
      <protection locked="0"/>
    </xf>
    <xf numFmtId="166" fontId="4" fillId="2" borderId="2" xfId="0" applyNumberFormat="1" applyFont="1" applyFill="1" applyBorder="1" applyAlignment="1" applyProtection="1">
      <alignment horizontal="center" vertical="center" wrapText="1"/>
      <protection locked="0"/>
    </xf>
    <xf numFmtId="164" fontId="2" fillId="2" borderId="2" xfId="0" applyFont="1" applyFill="1" applyBorder="1" applyAlignment="1">
      <alignment horizontal="center" vertical="center"/>
    </xf>
    <xf numFmtId="164" fontId="0" fillId="0" borderId="0" xfId="0" applyAlignment="1" applyProtection="1">
      <alignment/>
      <protection/>
    </xf>
    <xf numFmtId="164" fontId="0" fillId="0" borderId="3" xfId="0" applyFont="1" applyBorder="1" applyAlignment="1" applyProtection="1">
      <alignment horizontal="left" vertical="center"/>
      <protection/>
    </xf>
    <xf numFmtId="164" fontId="2" fillId="0" borderId="4" xfId="0" applyFont="1" applyBorder="1" applyAlignment="1" applyProtection="1">
      <alignment horizontal="right" vertical="center"/>
      <protection/>
    </xf>
    <xf numFmtId="164" fontId="0" fillId="0" borderId="5" xfId="0" applyFont="1" applyBorder="1" applyAlignment="1" applyProtection="1">
      <alignment horizontal="left" vertical="center"/>
      <protection/>
    </xf>
    <xf numFmtId="166" fontId="2" fillId="0" borderId="6" xfId="0" applyNumberFormat="1" applyFont="1" applyBorder="1" applyAlignment="1" applyProtection="1">
      <alignment horizontal="right"/>
      <protection/>
    </xf>
    <xf numFmtId="166" fontId="2" fillId="0" borderId="0" xfId="0" applyNumberFormat="1" applyFont="1" applyAlignment="1">
      <alignment horizontal="right"/>
    </xf>
    <xf numFmtId="164" fontId="0" fillId="0" borderId="3" xfId="0" applyBorder="1" applyAlignment="1" applyProtection="1">
      <alignment/>
      <protection/>
    </xf>
    <xf numFmtId="164" fontId="0" fillId="0" borderId="7" xfId="0" applyBorder="1" applyAlignment="1" applyProtection="1">
      <alignment/>
      <protection/>
    </xf>
    <xf numFmtId="164" fontId="0" fillId="0" borderId="8" xfId="0" applyBorder="1" applyAlignment="1" applyProtection="1">
      <alignment/>
      <protection/>
    </xf>
    <xf numFmtId="164" fontId="5" fillId="0" borderId="5" xfId="0" applyFont="1" applyBorder="1" applyAlignment="1" applyProtection="1">
      <alignment horizontal="center"/>
      <protection/>
    </xf>
    <xf numFmtId="166" fontId="2" fillId="0" borderId="9" xfId="0" applyNumberFormat="1" applyFont="1" applyBorder="1" applyAlignment="1" applyProtection="1">
      <alignment horizontal="right"/>
      <protection/>
    </xf>
    <xf numFmtId="164" fontId="0" fillId="0" borderId="5" xfId="0" applyBorder="1" applyAlignment="1" applyProtection="1">
      <alignment/>
      <protection/>
    </xf>
    <xf numFmtId="164" fontId="0" fillId="0" borderId="0" xfId="0" applyBorder="1" applyAlignment="1" applyProtection="1">
      <alignment/>
      <protection/>
    </xf>
    <xf numFmtId="164" fontId="0" fillId="0" borderId="9" xfId="0" applyBorder="1" applyAlignment="1" applyProtection="1">
      <alignment/>
      <protection/>
    </xf>
    <xf numFmtId="164" fontId="2" fillId="0" borderId="10" xfId="0" applyFont="1" applyBorder="1" applyAlignment="1" applyProtection="1">
      <alignment horizontal="center"/>
      <protection/>
    </xf>
    <xf numFmtId="166" fontId="2" fillId="0" borderId="11" xfId="0" applyNumberFormat="1" applyFont="1" applyBorder="1" applyAlignment="1" applyProtection="1">
      <alignment horizontal="right"/>
      <protection/>
    </xf>
    <xf numFmtId="164" fontId="2" fillId="0" borderId="0" xfId="0" applyFont="1" applyAlignment="1">
      <alignment/>
    </xf>
    <xf numFmtId="164" fontId="0" fillId="0" borderId="0" xfId="0" applyAlignment="1" applyProtection="1">
      <alignment horizontal="left" vertical="center"/>
      <protection/>
    </xf>
    <xf numFmtId="164" fontId="0" fillId="2" borderId="4" xfId="0" applyFont="1" applyFill="1" applyBorder="1" applyAlignment="1" applyProtection="1">
      <alignment horizontal="left" vertical="center"/>
      <protection/>
    </xf>
    <xf numFmtId="164" fontId="0" fillId="0" borderId="0" xfId="0" applyAlignment="1">
      <alignment horizontal="left" vertical="center"/>
    </xf>
    <xf numFmtId="164" fontId="0" fillId="2" borderId="6" xfId="0" applyFont="1" applyFill="1" applyBorder="1" applyAlignment="1" applyProtection="1">
      <alignment horizontal="left" vertical="center"/>
      <protection/>
    </xf>
    <xf numFmtId="164" fontId="0" fillId="2" borderId="6" xfId="0" applyFont="1" applyFill="1" applyBorder="1" applyAlignment="1" applyProtection="1">
      <alignment horizontal="left" vertical="center" wrapText="1"/>
      <protection/>
    </xf>
    <xf numFmtId="164" fontId="0" fillId="2" borderId="6" xfId="0" applyFont="1" applyFill="1" applyBorder="1" applyAlignment="1">
      <alignment horizontal="left" vertical="center"/>
    </xf>
    <xf numFmtId="164" fontId="6" fillId="2" borderId="12"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190500</xdr:colOff>
      <xdr:row>13</xdr:row>
      <xdr:rowOff>152400</xdr:rowOff>
    </xdr:from>
    <xdr:to>
      <xdr:col>16</xdr:col>
      <xdr:colOff>295275</xdr:colOff>
      <xdr:row>18</xdr:row>
      <xdr:rowOff>47625</xdr:rowOff>
    </xdr:to>
    <xdr:sp>
      <xdr:nvSpPr>
        <xdr:cNvPr id="1" name="WordArt 91"/>
        <xdr:cNvSpPr>
          <a:spLocks/>
        </xdr:cNvSpPr>
      </xdr:nvSpPr>
      <xdr:spPr>
        <a:xfrm>
          <a:off x="6924675" y="2857500"/>
          <a:ext cx="3152775" cy="704850"/>
        </a:xfrm>
        <a:prstGeom prst="rect"/>
        <a:noFill/>
      </xdr:spPr>
      <xdr:txBody>
        <a:bodyPr fromWordArt="1" wrap="none" lIns="91440" tIns="45720" rIns="91440" bIns="45720">
          <a:prstTxWarp prst="textPlain">
            <a:avLst>
              <a:gd name="adj" fmla="val 50000"/>
            </a:avLst>
          </a:prstTxWarp>
          <a:scene3d>
            <a:camera prst="legacyPerspectiveBottomRight">
              <a:rot lat="0" lon="21239989" rev="0"/>
            </a:camera>
            <a:lightRig rig="legacyHarsh3" dir="l"/>
          </a:scene3d>
          <a:sp3d extrusionH="430200" prstMaterial="legacyMatte">
            <a:extrusionClr>
              <a:srgbClr val="C0C0C0"/>
            </a:extrusionClr>
          </a:sp3d>
        </a:bodyPr>
        <a:p>
          <a:pPr algn="ctr"/>
          <a:r>
            <a:rPr sz="3600" kern="10" spc="0">
              <a:ln w="9360" cmpd="sng">
                <a:solidFill>
                  <a:srgbClr val="000000"/>
                </a:solidFill>
                <a:headEnd type="none"/>
                <a:tailEnd type="none"/>
              </a:ln>
              <a:gradFill rotWithShape="1">
                <a:gsLst>
                  <a:gs pos="0">
                    <a:srgbClr val="55261C"/>
                  </a:gs>
                  <a:gs pos="100000">
                    <a:srgbClr val="DCEBF5"/>
                  </a:gs>
                </a:gsLst>
                <a:lin ang="5400000" scaled="1"/>
              </a:gradFill>
              <a:latin typeface="Arial Black"/>
              <a:cs typeface="Arial Black"/>
            </a:rPr>
            <a:t> </a:t>
          </a:r>
        </a:p>
      </xdr:txBody>
    </xdr:sp>
    <xdr:clientData/>
  </xdr:twoCellAnchor>
  <xdr:twoCellAnchor>
    <xdr:from>
      <xdr:col>1</xdr:col>
      <xdr:colOff>409575</xdr:colOff>
      <xdr:row>1</xdr:row>
      <xdr:rowOff>38100</xdr:rowOff>
    </xdr:from>
    <xdr:to>
      <xdr:col>7</xdr:col>
      <xdr:colOff>485775</xdr:colOff>
      <xdr:row>6</xdr:row>
      <xdr:rowOff>19050</xdr:rowOff>
    </xdr:to>
    <xdr:sp>
      <xdr:nvSpPr>
        <xdr:cNvPr id="2" name="WordArt 92"/>
        <xdr:cNvSpPr>
          <a:spLocks/>
        </xdr:cNvSpPr>
      </xdr:nvSpPr>
      <xdr:spPr>
        <a:xfrm>
          <a:off x="781050" y="200025"/>
          <a:ext cx="3886200" cy="800100"/>
        </a:xfrm>
        <a:prstGeom prst="rect"/>
        <a:noFill/>
      </xdr:spPr>
      <xdr:txBody>
        <a:bodyPr fromWordArt="1" wrap="none" lIns="91440" tIns="45720" rIns="91440" bIns="45720">
          <a:prstTxWarp prst="textPlain">
            <a:avLst>
              <a:gd name="adj" fmla="val 47273"/>
            </a:avLst>
          </a:prstTxWarp>
          <a:scene3d>
            <a:camera prst="legacyPerspectiveBottomRight">
              <a:rot lat="0" lon="21239989" rev="0"/>
            </a:camera>
            <a:lightRig rig="legacyHarsh3" dir="l"/>
          </a:scene3d>
          <a:sp3d extrusionH="430200" prstMaterial="legacyMatte">
            <a:extrusionClr>
              <a:srgbClr val="C0C0C0"/>
            </a:extrusionClr>
          </a:sp3d>
        </a:bodyPr>
        <a:p>
          <a:pPr algn="ctr"/>
          <a:r>
            <a:rPr sz="3600" kern="10" spc="0">
              <a:ln w="9360" cmpd="sng">
                <a:solidFill>
                  <a:srgbClr val="000000"/>
                </a:solidFill>
                <a:headEnd type="none"/>
                <a:tailEnd type="none"/>
              </a:ln>
              <a:gradFill rotWithShape="1">
                <a:gsLst>
                  <a:gs pos="0">
                    <a:srgbClr val="55261C"/>
                  </a:gs>
                  <a:gs pos="100000">
                    <a:srgbClr val="DCEBF5"/>
                  </a:gs>
                </a:gsLst>
                <a:lin ang="5400000" scaled="1"/>
              </a:gradFill>
              <a:latin typeface="Arial Black"/>
              <a:cs typeface="Arial Black"/>
            </a:rPr>
            <a:t> </a:t>
          </a:r>
        </a:p>
      </xdr:txBody>
    </xdr:sp>
    <xdr:clientData/>
  </xdr:twoCellAnchor>
  <xdr:twoCellAnchor>
    <xdr:from>
      <xdr:col>1</xdr:col>
      <xdr:colOff>85725</xdr:colOff>
      <xdr:row>42</xdr:row>
      <xdr:rowOff>104775</xdr:rowOff>
    </xdr:from>
    <xdr:to>
      <xdr:col>5</xdr:col>
      <xdr:colOff>504825</xdr:colOff>
      <xdr:row>47</xdr:row>
      <xdr:rowOff>57150</xdr:rowOff>
    </xdr:to>
    <xdr:pic>
      <xdr:nvPicPr>
        <xdr:cNvPr id="3" name="Picture 1"/>
        <xdr:cNvPicPr preferRelativeResize="1">
          <a:picLocks noChangeAspect="1"/>
        </xdr:cNvPicPr>
      </xdr:nvPicPr>
      <xdr:blipFill>
        <a:blip r:embed="rId1"/>
        <a:stretch>
          <a:fillRect/>
        </a:stretch>
      </xdr:blipFill>
      <xdr:spPr>
        <a:xfrm>
          <a:off x="457200" y="7467600"/>
          <a:ext cx="2714625" cy="762000"/>
        </a:xfrm>
        <a:prstGeom prst="rect">
          <a:avLst/>
        </a:prstGeom>
        <a:blipFill>
          <a:blip r:embed=""/>
          <a:srcRect/>
          <a:stretch>
            <a:fillRect/>
          </a:stretch>
        </a:blipFill>
        <a:ln w="9525" cmpd="sng">
          <a:noFill/>
        </a:ln>
      </xdr:spPr>
    </xdr:pic>
    <xdr:clientData/>
  </xdr:twoCellAnchor>
  <xdr:twoCellAnchor>
    <xdr:from>
      <xdr:col>5</xdr:col>
      <xdr:colOff>581025</xdr:colOff>
      <xdr:row>42</xdr:row>
      <xdr:rowOff>28575</xdr:rowOff>
    </xdr:from>
    <xdr:to>
      <xdr:col>8</xdr:col>
      <xdr:colOff>180975</xdr:colOff>
      <xdr:row>46</xdr:row>
      <xdr:rowOff>66675</xdr:rowOff>
    </xdr:to>
    <xdr:pic>
      <xdr:nvPicPr>
        <xdr:cNvPr id="4" name="Picture 2"/>
        <xdr:cNvPicPr preferRelativeResize="1">
          <a:picLocks noChangeAspect="1"/>
        </xdr:cNvPicPr>
      </xdr:nvPicPr>
      <xdr:blipFill>
        <a:blip r:embed="rId2"/>
        <a:stretch>
          <a:fillRect/>
        </a:stretch>
      </xdr:blipFill>
      <xdr:spPr>
        <a:xfrm>
          <a:off x="3248025" y="7391400"/>
          <a:ext cx="1905000" cy="685800"/>
        </a:xfrm>
        <a:prstGeom prst="rect">
          <a:avLst/>
        </a:prstGeom>
        <a:blipFill>
          <a:blip r:embed=""/>
          <a:srcRect/>
          <a:stretch>
            <a:fillRect/>
          </a:stretch>
        </a:blipFill>
        <a:ln w="9525" cmpd="sng">
          <a:noFill/>
        </a:ln>
      </xdr:spPr>
    </xdr:pic>
    <xdr:clientData/>
  </xdr:twoCellAnchor>
  <xdr:twoCellAnchor>
    <xdr:from>
      <xdr:col>2</xdr:col>
      <xdr:colOff>400050</xdr:colOff>
      <xdr:row>2</xdr:row>
      <xdr:rowOff>9525</xdr:rowOff>
    </xdr:from>
    <xdr:to>
      <xdr:col>6</xdr:col>
      <xdr:colOff>819150</xdr:colOff>
      <xdr:row>6</xdr:row>
      <xdr:rowOff>57150</xdr:rowOff>
    </xdr:to>
    <xdr:pic>
      <xdr:nvPicPr>
        <xdr:cNvPr id="5" name="Picture 1"/>
        <xdr:cNvPicPr preferRelativeResize="1">
          <a:picLocks noChangeAspect="1"/>
        </xdr:cNvPicPr>
      </xdr:nvPicPr>
      <xdr:blipFill>
        <a:blip r:embed="rId1"/>
        <a:stretch>
          <a:fillRect/>
        </a:stretch>
      </xdr:blipFill>
      <xdr:spPr>
        <a:xfrm>
          <a:off x="1381125" y="333375"/>
          <a:ext cx="2714625" cy="7048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42"/>
  <sheetViews>
    <sheetView showGridLines="0" tabSelected="1" workbookViewId="0" topLeftCell="A1">
      <selection activeCell="J11" sqref="J11"/>
    </sheetView>
  </sheetViews>
  <sheetFormatPr defaultColWidth="9.140625" defaultRowHeight="12.75"/>
  <cols>
    <col min="1" max="1" width="5.57421875" style="0" customWidth="1"/>
    <col min="3" max="3" width="10.00390625" style="0" customWidth="1"/>
    <col min="4" max="4" width="10.140625" style="0" customWidth="1"/>
    <col min="5" max="5" width="5.140625" style="0" customWidth="1"/>
    <col min="7" max="7" width="13.57421875" style="0" customWidth="1"/>
    <col min="8" max="8" width="11.8515625" style="0" customWidth="1"/>
    <col min="9" max="9" width="8.140625" style="0" customWidth="1"/>
  </cols>
  <sheetData>
    <row r="2" spans="4:6" ht="12.75">
      <c r="D2" s="1"/>
      <c r="E2" s="1"/>
      <c r="F2" s="1"/>
    </row>
    <row r="3" spans="4:6" ht="12.75">
      <c r="D3" s="1"/>
      <c r="E3" s="1"/>
      <c r="F3" s="1"/>
    </row>
    <row r="4" spans="4:6" ht="12.75">
      <c r="D4" s="1"/>
      <c r="E4" s="1"/>
      <c r="F4" s="1"/>
    </row>
    <row r="5" spans="4:6" ht="12.75">
      <c r="D5" s="1"/>
      <c r="E5" s="1"/>
      <c r="F5" s="1"/>
    </row>
    <row r="6" ht="13.5" customHeight="1"/>
    <row r="7" spans="3:7" ht="12.75">
      <c r="C7" s="2"/>
      <c r="D7" s="2"/>
      <c r="F7" s="2"/>
      <c r="G7" s="2"/>
    </row>
    <row r="8" spans="2:8" ht="13.5" customHeight="1">
      <c r="B8" s="3"/>
      <c r="C8" s="3"/>
      <c r="D8" s="3"/>
      <c r="E8" s="3"/>
      <c r="F8" s="3"/>
      <c r="G8" s="4"/>
      <c r="H8" s="3"/>
    </row>
    <row r="9" spans="2:8" ht="21.75" customHeight="1">
      <c r="B9" s="5" t="s">
        <v>0</v>
      </c>
      <c r="C9" s="5"/>
      <c r="D9" s="5"/>
      <c r="F9" s="6">
        <f ca="1">TODAY()</f>
        <v>41218</v>
      </c>
      <c r="G9" s="6"/>
      <c r="H9" s="6"/>
    </row>
    <row r="10" spans="2:8" ht="30.75" customHeight="1">
      <c r="B10" s="5" t="s">
        <v>1</v>
      </c>
      <c r="C10" s="5"/>
      <c r="D10" s="5"/>
      <c r="E10" s="7"/>
      <c r="F10" s="8" t="s">
        <v>2</v>
      </c>
      <c r="G10" s="8"/>
      <c r="H10" s="8"/>
    </row>
    <row r="11" spans="2:8" ht="21.75" customHeight="1">
      <c r="B11" s="5" t="s">
        <v>3</v>
      </c>
      <c r="C11" s="5"/>
      <c r="D11" s="5"/>
      <c r="E11" s="7"/>
      <c r="F11" s="9">
        <v>1295</v>
      </c>
      <c r="G11" s="9"/>
      <c r="H11" s="9"/>
    </row>
    <row r="12" ht="13.5" customHeight="1"/>
    <row r="13" spans="2:8" ht="21.75" customHeight="1">
      <c r="B13" s="10" t="s">
        <v>4</v>
      </c>
      <c r="C13" s="10"/>
      <c r="D13" s="10"/>
      <c r="F13" s="10" t="s">
        <v>5</v>
      </c>
      <c r="G13" s="10"/>
      <c r="H13" s="10"/>
    </row>
    <row r="14" spans="1:8" ht="12.75">
      <c r="A14" s="11"/>
      <c r="B14" s="12" t="s">
        <v>6</v>
      </c>
      <c r="C14" s="12"/>
      <c r="D14" s="13" t="s">
        <v>7</v>
      </c>
      <c r="E14" s="11"/>
      <c r="F14" s="12" t="s">
        <v>6</v>
      </c>
      <c r="G14" s="12"/>
      <c r="H14" s="13" t="s">
        <v>8</v>
      </c>
    </row>
    <row r="15" spans="1:8" ht="12.75">
      <c r="A15" s="11"/>
      <c r="B15" s="14" t="s">
        <v>9</v>
      </c>
      <c r="C15" s="14"/>
      <c r="D15" s="15">
        <f>(D16*12)/52</f>
        <v>15.01701923076923</v>
      </c>
      <c r="E15" s="11"/>
      <c r="F15" s="14" t="s">
        <v>9</v>
      </c>
      <c r="G15" s="14"/>
      <c r="H15" s="15">
        <f>(H16*12)/52</f>
        <v>10.310192307692308</v>
      </c>
    </row>
    <row r="16" spans="1:10" ht="12.75">
      <c r="A16" s="11"/>
      <c r="B16" s="14" t="s">
        <v>10</v>
      </c>
      <c r="C16" s="14"/>
      <c r="D16" s="15">
        <f>F11*0.05025</f>
        <v>65.07375</v>
      </c>
      <c r="E16" s="11"/>
      <c r="F16" s="14" t="s">
        <v>10</v>
      </c>
      <c r="G16" s="14"/>
      <c r="H16" s="15">
        <f>+F11*0.0345</f>
        <v>44.6775</v>
      </c>
      <c r="J16" s="16"/>
    </row>
    <row r="17" spans="1:8" ht="12.75">
      <c r="A17" s="11"/>
      <c r="B17" s="14" t="s">
        <v>11</v>
      </c>
      <c r="C17" s="14"/>
      <c r="D17" s="15">
        <f>D16</f>
        <v>65.07375</v>
      </c>
      <c r="E17" s="11"/>
      <c r="F17" s="14" t="s">
        <v>12</v>
      </c>
      <c r="G17" s="14"/>
      <c r="H17" s="15">
        <f>H16</f>
        <v>44.6775</v>
      </c>
    </row>
    <row r="18" spans="1:8" ht="12.75">
      <c r="A18" s="11"/>
      <c r="B18" s="14" t="s">
        <v>13</v>
      </c>
      <c r="C18" s="14"/>
      <c r="D18" s="15">
        <f>D17*24</f>
        <v>1561.77</v>
      </c>
      <c r="E18" s="11"/>
      <c r="F18" s="14" t="s">
        <v>13</v>
      </c>
      <c r="G18" s="14"/>
      <c r="H18" s="15">
        <f>H17*36</f>
        <v>1608.39</v>
      </c>
    </row>
    <row r="19" spans="1:8" ht="6" customHeight="1">
      <c r="A19" s="11"/>
      <c r="B19" s="17"/>
      <c r="C19" s="18"/>
      <c r="D19" s="19"/>
      <c r="E19" s="11"/>
      <c r="F19" s="17"/>
      <c r="G19" s="18"/>
      <c r="H19" s="19"/>
    </row>
    <row r="20" spans="1:8" ht="12.75">
      <c r="A20" s="11"/>
      <c r="B20" s="20" t="s">
        <v>14</v>
      </c>
      <c r="C20" s="20"/>
      <c r="D20" s="21">
        <f>(D18/100)*21</f>
        <v>327.9717</v>
      </c>
      <c r="E20" s="11"/>
      <c r="F20" s="20" t="s">
        <v>14</v>
      </c>
      <c r="G20" s="20"/>
      <c r="H20" s="21">
        <f>(H18/100)*21</f>
        <v>337.76189999999997</v>
      </c>
    </row>
    <row r="21" spans="1:8" ht="6" customHeight="1">
      <c r="A21" s="11"/>
      <c r="B21" s="22"/>
      <c r="C21" s="23"/>
      <c r="D21" s="24"/>
      <c r="E21" s="11"/>
      <c r="F21" s="22"/>
      <c r="G21" s="23"/>
      <c r="H21" s="24"/>
    </row>
    <row r="22" spans="1:8" ht="12.75">
      <c r="A22" s="11"/>
      <c r="B22" s="25" t="s">
        <v>15</v>
      </c>
      <c r="C22" s="25"/>
      <c r="D22" s="26">
        <f>D18-D20</f>
        <v>1233.7983</v>
      </c>
      <c r="E22" s="11"/>
      <c r="F22" s="25" t="s">
        <v>15</v>
      </c>
      <c r="G22" s="25"/>
      <c r="H22" s="26">
        <f>H18-H20</f>
        <v>1270.6281000000001</v>
      </c>
    </row>
    <row r="23" spans="2:8" ht="21.75" customHeight="1">
      <c r="B23" s="10" t="s">
        <v>16</v>
      </c>
      <c r="C23" s="10"/>
      <c r="D23" s="10"/>
      <c r="F23" s="10" t="s">
        <v>17</v>
      </c>
      <c r="G23" s="10"/>
      <c r="H23" s="10"/>
    </row>
    <row r="24" spans="1:8" ht="12.75">
      <c r="A24" s="11"/>
      <c r="B24" s="12" t="s">
        <v>6</v>
      </c>
      <c r="C24" s="12"/>
      <c r="D24" s="13" t="s">
        <v>18</v>
      </c>
      <c r="E24" s="11"/>
      <c r="F24" s="12" t="s">
        <v>6</v>
      </c>
      <c r="G24" s="12"/>
      <c r="H24" s="27" t="s">
        <v>19</v>
      </c>
    </row>
    <row r="25" spans="1:8" ht="12.75">
      <c r="A25" s="11"/>
      <c r="B25" s="14" t="s">
        <v>9</v>
      </c>
      <c r="C25" s="14"/>
      <c r="D25" s="15">
        <f>(D26*12)/52</f>
        <v>8.442403846153846</v>
      </c>
      <c r="E25" s="11"/>
      <c r="F25" s="14" t="s">
        <v>9</v>
      </c>
      <c r="G25" s="14"/>
      <c r="H25" s="15">
        <f>(H26*12)/52</f>
        <v>6.873461538461539</v>
      </c>
    </row>
    <row r="26" spans="1:10" ht="12.75">
      <c r="A26" s="11"/>
      <c r="B26" s="14" t="s">
        <v>10</v>
      </c>
      <c r="C26" s="14"/>
      <c r="D26" s="15">
        <f>F11*0.02825</f>
        <v>36.58375</v>
      </c>
      <c r="E26" s="11"/>
      <c r="F26" s="14" t="s">
        <v>10</v>
      </c>
      <c r="G26" s="14"/>
      <c r="H26" s="15">
        <f>F11*0.023</f>
        <v>29.785</v>
      </c>
      <c r="J26" s="16"/>
    </row>
    <row r="27" spans="1:8" ht="12.75">
      <c r="A27" s="11"/>
      <c r="B27" s="14" t="s">
        <v>20</v>
      </c>
      <c r="C27" s="14"/>
      <c r="D27" s="15">
        <f>D26</f>
        <v>36.58375</v>
      </c>
      <c r="E27" s="11"/>
      <c r="F27" s="14" t="s">
        <v>21</v>
      </c>
      <c r="G27" s="14"/>
      <c r="H27" s="15">
        <f>H26</f>
        <v>29.785</v>
      </c>
    </row>
    <row r="28" spans="1:8" ht="12.75">
      <c r="A28" s="11"/>
      <c r="B28" s="14" t="s">
        <v>13</v>
      </c>
      <c r="C28" s="14"/>
      <c r="D28" s="15">
        <f>D27*48</f>
        <v>1756.02</v>
      </c>
      <c r="E28" s="11"/>
      <c r="F28" s="14" t="s">
        <v>13</v>
      </c>
      <c r="G28" s="14"/>
      <c r="H28" s="15">
        <f>H27*60</f>
        <v>1787.1</v>
      </c>
    </row>
    <row r="29" spans="1:8" ht="6" customHeight="1">
      <c r="A29" s="11"/>
      <c r="B29" s="17"/>
      <c r="C29" s="18"/>
      <c r="D29" s="19"/>
      <c r="E29" s="11"/>
      <c r="F29" s="17"/>
      <c r="G29" s="18"/>
      <c r="H29" s="19"/>
    </row>
    <row r="30" spans="1:8" ht="12.75">
      <c r="A30" s="11"/>
      <c r="B30" s="20" t="s">
        <v>14</v>
      </c>
      <c r="C30" s="20"/>
      <c r="D30" s="21">
        <f>(D28/100)*21</f>
        <v>368.76419999999996</v>
      </c>
      <c r="E30" s="11"/>
      <c r="F30" s="20" t="s">
        <v>14</v>
      </c>
      <c r="G30" s="20"/>
      <c r="H30" s="21">
        <f>(H28/100)*21</f>
        <v>375.291</v>
      </c>
    </row>
    <row r="31" spans="1:8" ht="6" customHeight="1">
      <c r="A31" s="11"/>
      <c r="B31" s="22"/>
      <c r="C31" s="23"/>
      <c r="D31" s="24"/>
      <c r="E31" s="11"/>
      <c r="F31" s="22"/>
      <c r="G31" s="23"/>
      <c r="H31" s="24"/>
    </row>
    <row r="32" spans="1:8" ht="12.75">
      <c r="A32" s="11"/>
      <c r="B32" s="25" t="s">
        <v>15</v>
      </c>
      <c r="C32" s="25"/>
      <c r="D32" s="26">
        <f>D28-D30</f>
        <v>1387.2558</v>
      </c>
      <c r="E32" s="11"/>
      <c r="F32" s="25" t="s">
        <v>15</v>
      </c>
      <c r="G32" s="25"/>
      <c r="H32" s="26">
        <f>H28-H30</f>
        <v>1411.809</v>
      </c>
    </row>
    <row r="33" spans="1:8" ht="13.5" customHeight="1">
      <c r="A33" s="11"/>
      <c r="B33" s="11"/>
      <c r="C33" s="11"/>
      <c r="D33" s="11"/>
      <c r="E33" s="11"/>
      <c r="F33" s="11"/>
      <c r="G33" s="11"/>
      <c r="H33" s="11"/>
    </row>
    <row r="34" spans="1:8" s="30" customFormat="1" ht="14.25" customHeight="1">
      <c r="A34" s="28"/>
      <c r="B34" s="29" t="s">
        <v>22</v>
      </c>
      <c r="C34" s="29"/>
      <c r="D34" s="29"/>
      <c r="E34" s="29"/>
      <c r="F34" s="29"/>
      <c r="G34" s="29"/>
      <c r="H34" s="29"/>
    </row>
    <row r="35" spans="1:8" s="30" customFormat="1" ht="14.25" customHeight="1">
      <c r="A35" s="28"/>
      <c r="B35" s="31" t="s">
        <v>23</v>
      </c>
      <c r="C35" s="31"/>
      <c r="D35" s="31"/>
      <c r="E35" s="31"/>
      <c r="F35" s="31"/>
      <c r="G35" s="31"/>
      <c r="H35" s="31"/>
    </row>
    <row r="36" spans="1:8" s="30" customFormat="1" ht="14.25" customHeight="1">
      <c r="A36" s="28"/>
      <c r="B36" s="32" t="s">
        <v>24</v>
      </c>
      <c r="C36" s="32"/>
      <c r="D36" s="32"/>
      <c r="E36" s="32"/>
      <c r="F36" s="32"/>
      <c r="G36" s="32"/>
      <c r="H36" s="32"/>
    </row>
    <row r="37" spans="2:8" s="30" customFormat="1" ht="14.25" customHeight="1">
      <c r="B37" s="33" t="s">
        <v>25</v>
      </c>
      <c r="C37" s="33"/>
      <c r="D37" s="33"/>
      <c r="E37" s="33"/>
      <c r="F37" s="33"/>
      <c r="G37" s="33"/>
      <c r="H37" s="33"/>
    </row>
    <row r="38" spans="2:8" s="30" customFormat="1" ht="14.25" customHeight="1">
      <c r="B38" s="33" t="s">
        <v>26</v>
      </c>
      <c r="C38" s="33"/>
      <c r="D38" s="33"/>
      <c r="E38" s="33"/>
      <c r="F38" s="33"/>
      <c r="G38" s="33"/>
      <c r="H38" s="33"/>
    </row>
    <row r="39" spans="2:8" ht="12.75" customHeight="1">
      <c r="B39" s="34" t="s">
        <v>27</v>
      </c>
      <c r="C39" s="34"/>
      <c r="D39" s="34"/>
      <c r="E39" s="34"/>
      <c r="F39" s="34"/>
      <c r="G39" s="34"/>
      <c r="H39" s="34"/>
    </row>
    <row r="40" spans="2:8" ht="19.5" customHeight="1">
      <c r="B40" s="34"/>
      <c r="C40" s="34"/>
      <c r="D40" s="34"/>
      <c r="E40" s="34"/>
      <c r="F40" s="34"/>
      <c r="G40" s="34"/>
      <c r="H40" s="34"/>
    </row>
    <row r="42" spans="2:8" ht="12.75">
      <c r="B42" s="2" t="s">
        <v>28</v>
      </c>
      <c r="C42" s="2"/>
      <c r="D42" s="2"/>
      <c r="E42" s="2"/>
      <c r="F42" s="2"/>
      <c r="G42" s="2"/>
      <c r="H42" s="2"/>
    </row>
  </sheetData>
  <sheetProtection selectLockedCells="1" selectUnlockedCells="1"/>
  <mergeCells count="51">
    <mergeCell ref="D2:F2"/>
    <mergeCell ref="D3:F3"/>
    <mergeCell ref="D4:F4"/>
    <mergeCell ref="D5:F5"/>
    <mergeCell ref="C7:D7"/>
    <mergeCell ref="F7:G7"/>
    <mergeCell ref="B9:D9"/>
    <mergeCell ref="F9:H9"/>
    <mergeCell ref="B10:D10"/>
    <mergeCell ref="F10:H10"/>
    <mergeCell ref="B11:D11"/>
    <mergeCell ref="F11:H11"/>
    <mergeCell ref="B13:D13"/>
    <mergeCell ref="F13:H13"/>
    <mergeCell ref="B14:C14"/>
    <mergeCell ref="F14:G14"/>
    <mergeCell ref="B15:C15"/>
    <mergeCell ref="F15:G15"/>
    <mergeCell ref="B16:C16"/>
    <mergeCell ref="F16:G16"/>
    <mergeCell ref="B17:C17"/>
    <mergeCell ref="F17:G17"/>
    <mergeCell ref="B18:C18"/>
    <mergeCell ref="F18:G18"/>
    <mergeCell ref="B20:C20"/>
    <mergeCell ref="F20:G20"/>
    <mergeCell ref="B22:C22"/>
    <mergeCell ref="F22:G22"/>
    <mergeCell ref="B23:D23"/>
    <mergeCell ref="F23:H23"/>
    <mergeCell ref="B24:C24"/>
    <mergeCell ref="F24:G24"/>
    <mergeCell ref="B25:C25"/>
    <mergeCell ref="F25:G25"/>
    <mergeCell ref="B26:C26"/>
    <mergeCell ref="F26:G26"/>
    <mergeCell ref="B27:C27"/>
    <mergeCell ref="F27:G27"/>
    <mergeCell ref="B28:C28"/>
    <mergeCell ref="F28:G28"/>
    <mergeCell ref="B30:C30"/>
    <mergeCell ref="F30:G30"/>
    <mergeCell ref="B32:C32"/>
    <mergeCell ref="F32:G32"/>
    <mergeCell ref="B34:H34"/>
    <mergeCell ref="B35:H35"/>
    <mergeCell ref="B36:H36"/>
    <mergeCell ref="B37:H37"/>
    <mergeCell ref="B38:H38"/>
    <mergeCell ref="B39:H40"/>
    <mergeCell ref="B42:H42"/>
  </mergeCells>
  <printOptions/>
  <pageMargins left="0.75" right="0.75" top="1" bottom="1"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taintyt</dc:creator>
  <cp:keywords/>
  <dc:description/>
  <cp:lastModifiedBy/>
  <cp:lastPrinted>2011-10-10T13:35:07Z</cp:lastPrinted>
  <dcterms:created xsi:type="dcterms:W3CDTF">2009-03-12T09:06:30Z</dcterms:created>
  <dcterms:modified xsi:type="dcterms:W3CDTF">2012-11-05T09:38:13Z</dcterms:modified>
  <cp:category/>
  <cp:version/>
  <cp:contentType/>
  <cp:contentStatus/>
  <cp:revision>4</cp:revision>
</cp:coreProperties>
</file>